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270" windowWidth="14940" windowHeight="7365" activeTab="1"/>
  </bookViews>
  <sheets>
    <sheet name="Доходы" sheetId="1" r:id="rId1"/>
    <sheet name="Расходы" sheetId="2" r:id="rId2"/>
  </sheets>
  <calcPr calcId="145621"/>
</workbook>
</file>

<file path=xl/calcChain.xml><?xml version="1.0" encoding="utf-8"?>
<calcChain xmlns="http://schemas.openxmlformats.org/spreadsheetml/2006/main">
  <c r="G12" i="2" l="1"/>
  <c r="G27" i="2" l="1"/>
  <c r="G6" i="2" l="1"/>
  <c r="D22" i="1"/>
  <c r="D20" i="1"/>
  <c r="D18" i="1"/>
  <c r="D16" i="1"/>
  <c r="D13" i="1"/>
  <c r="D8" i="1"/>
  <c r="D7" i="1" s="1"/>
  <c r="G22" i="2" l="1"/>
  <c r="G11" i="2"/>
  <c r="G10" i="2"/>
  <c r="G5" i="2" s="1"/>
  <c r="G7" i="2"/>
</calcChain>
</file>

<file path=xl/sharedStrings.xml><?xml version="1.0" encoding="utf-8"?>
<sst xmlns="http://schemas.openxmlformats.org/spreadsheetml/2006/main" count="82" uniqueCount="79">
  <si>
    <t>тыс. рублей</t>
  </si>
  <si>
    <t>Коды бюджетной классификации</t>
  </si>
  <si>
    <t>Рз/Прз</t>
  </si>
  <si>
    <t>Цс</t>
  </si>
  <si>
    <t>Вид</t>
  </si>
  <si>
    <t>РАСХОДЫ - всего</t>
  </si>
  <si>
    <t>Федеральный бюджет</t>
  </si>
  <si>
    <t>Федеральная целевая программа "Развитие транспортной системы России (2010-2015 годы)" Подпрограмма "Автомобильные дороги" в том числе:</t>
  </si>
  <si>
    <t>Субсидия из федерального бюджета, бюджету г.Новосибирска на строительство третьего мостового перехода через р.Объ</t>
  </si>
  <si>
    <t>Областной бюджет</t>
  </si>
  <si>
    <t>Долгосрочная целевая программа "Развитие автомобильных дорог регионального, межмуниципального и местного значения в Новосибирской области в 2012-2014 годах"</t>
  </si>
  <si>
    <t>Строительство и реконструкция автомобильных дорог и дорожных сообружений общего пользования</t>
  </si>
  <si>
    <t>Капитальный ремонт автомобильных дорог и дорожных сообружений общего пользования, в том числе:</t>
  </si>
  <si>
    <t>Ремонт автомобильных дорог и дорожных сообружений общего пользования</t>
  </si>
  <si>
    <t>Выполнение работ по инвентаризации и паспортизации автомобильных дорог и дорожных сооружений на них</t>
  </si>
  <si>
    <t>Планово-предупредительный ремонт автомобильных дорог общего пользования и сооружений на них</t>
  </si>
  <si>
    <t>Содержание автомобильных дорог и дорожных сооружений</t>
  </si>
  <si>
    <t>НИОКР для нужд дорожно-строительного комплекса</t>
  </si>
  <si>
    <t>Проектно-сметная документация для нужд дорожно-строительного комплекса</t>
  </si>
  <si>
    <t>Субсидии областного бюджета на объекты дорожной инфраструктуры, находящиеся в муниципальной собственности</t>
  </si>
  <si>
    <t>Долгосрочная целевая программа "Повышение безопасности дорожного движения и пассажирских перевозок на автомобильных дорогах Новосибирской областив 2011-2014 годах", 
в том числе:</t>
  </si>
  <si>
    <t>Долгосрочная целевая программа "Создание научно-технологического парка в сфере биотехнологий в наукограде Кольцово на 2011-2015 годы"</t>
  </si>
  <si>
    <t>Долгосрочная целевая программа "Доступная среда для инвалидов в Новосибирской области на 2012-2015 годы"</t>
  </si>
  <si>
    <t>Управление дорожным хозяйством</t>
  </si>
  <si>
    <t>Сумма</t>
  </si>
  <si>
    <t>Прогнозируемые доходы областного бюджета в структуре классификации доходов бюджетов Российской Федерации, являющиеся источниками формирования Дорожного фонда Новосибирской области</t>
  </si>
  <si>
    <t>Наименование</t>
  </si>
  <si>
    <t>000 1 03 02000 01 0000 110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</si>
  <si>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</si>
  <si>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в консолидированные бюджеты субъектов Российской Федерации</t>
  </si>
  <si>
    <t>100 1 03 02150 01 0000 110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</si>
  <si>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в консолидированные бюджеты субъектов Российской Федерации</t>
  </si>
  <si>
    <t>100 1 03 02160 01 0000 110</t>
  </si>
  <si>
    <t>Доходы от уплаты акцизов на автомобильный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</si>
  <si>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100 1 03 02170 01 0000 110</t>
  </si>
  <si>
    <t>Доходы от уплаты акцизов на прямогонный бензин, производимый на территории Российской Федерации, подлежащие распределению в консолидированные бюджеты субъектов Российской Федерации</t>
  </si>
  <si>
    <t>100 1 03 02180 01 0000 110</t>
  </si>
  <si>
    <t>Транспортный налог с физических лиц</t>
  </si>
  <si>
    <t>000 1 06 04000 02 0000 110</t>
  </si>
  <si>
    <t>Транспортный налог</t>
  </si>
  <si>
    <t>Транспортный налог с организаций</t>
  </si>
  <si>
    <t>182 1 06 04011 02 0000 110</t>
  </si>
  <si>
    <t>182 1 06 04012 02 0000 110</t>
  </si>
  <si>
    <t>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средств, осуществляющие перевозки опасных, тяжеловесных и (или) крупногабаритных грузов, зачисляемая в бюджеты субъектов Российской Федерации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</si>
  <si>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</si>
  <si>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</si>
  <si>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176 1 08 07172 01 0000 110</t>
  </si>
  <si>
    <t xml:space="preserve">Доходы от эксплуатации и использования имущества автомобильных дорог, находящихся в собственности субъектов Российской Федерации </t>
  </si>
  <si>
    <t>000 1 11 09030 00 0000 120</t>
  </si>
  <si>
    <t>Доходы от эксплуатации и использования имущества автомобильных дорог, находящихся в государственной и муниципальной собственности</t>
  </si>
  <si>
    <t>176 1 11 09032 02 0000 120</t>
  </si>
  <si>
    <t>Прочие доходы от оказания платных услуг (работ) получателями средств бюджетов субъектов Российской Федерации</t>
  </si>
  <si>
    <t>000 1 13 01990 00 0000 130</t>
  </si>
  <si>
    <t>Прочие доходы от оказания платных услуг (работ)</t>
  </si>
  <si>
    <t>176 1 13 01992 02 0000 130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</si>
  <si>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регионального или межмуниципального значения</t>
  </si>
  <si>
    <t>000 1 16 30000 01 0000 140</t>
  </si>
  <si>
    <t>Денежные взыскания (штрафы) за правонарушения в области дорожного движения</t>
  </si>
  <si>
    <t>188 1 16 30012 01 0000 140</t>
  </si>
  <si>
    <t>Денежные взыскания (штрафы) за нарушение законодательства Российской Федерации о безопасности дорожного движения</t>
  </si>
  <si>
    <t>188 1 16 30020 01 0000 140</t>
  </si>
  <si>
    <t>176 2 02 02077 02 0000 151</t>
  </si>
  <si>
    <t>Субсидии бюджетам субъектов Российской Федерации на 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</si>
  <si>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Таблица 1</t>
  </si>
  <si>
    <t>Таблица 2</t>
  </si>
  <si>
    <t>Аварийно-восстановительные работы</t>
  </si>
  <si>
    <t>Мероприятия по обеспечению безопасности и бесперебойного движения на автомобильных дорогах общего пользования (бюджетные инвестиции)</t>
  </si>
  <si>
    <t>Мероприятия по обеспечению безопасности и бесперебойного движения на автомобильных дорогах общего пользования(за исключением бюджетных инвестиций)</t>
  </si>
  <si>
    <t>Объемы доходов и расходов дорожного фонда Новосибирской области</t>
  </si>
  <si>
    <t xml:space="preserve">Наименование </t>
  </si>
  <si>
    <t>ГРБС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</si>
  <si>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</si>
  <si>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>кроме того:</t>
  </si>
  <si>
    <t>Код  ИФДБ</t>
  </si>
  <si>
    <t>01 03 00 00 02 0000</t>
  </si>
  <si>
    <t>Всего доходов бюджета</t>
  </si>
  <si>
    <r>
      <t>Строительство и реконструкция автомобильных дорог и дорожных сообружений общего пользования (объекты областной собственности)</t>
    </r>
    <r>
      <rPr>
        <b/>
        <sz val="14"/>
        <rFont val="Times New Roman"/>
        <family val="1"/>
        <charset val="204"/>
      </rPr>
      <t>*</t>
    </r>
  </si>
  <si>
    <t>*  - в том числе - 2 649,9 тыс.рублей - остатки прошлых лет по субсидиям бюджетам субъектов РФ в рамках ФЦП "Развитие транспортной системы России (2010-2015 годы)" на подпрограмму "Автомобильные дороги"</t>
  </si>
  <si>
    <t xml:space="preserve">Распределение бюджетных ассигнований дорожного фонда на 2012 год в разрезе  мероприятий, в структуре кодов бюджетной классификации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</si>
</sst>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;[Red]\-#,##0.0;0.0"/>
    <numFmt numFmtId="165" formatCode="0000"/>
    <numFmt numFmtId="166" formatCode="000"/>
    <numFmt numFmtId="167" formatCode="#,##0.0;[Red]\-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59">
    <xf numFmtId="0" fontId="0" fillId="0" borderId="0" xfId="0"/>
    <xf numFmtId="0" fontId="1" fillId="0" borderId="0" xfId="1" applyProtection="1">
      <protection hidden="1"/>
    </xf>
    <xf numFmtId="0" fontId="1" fillId="0" borderId="0" xfId="1"/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4" xfId="1" applyFont="1" applyFill="1" applyBorder="1" applyAlignment="1" applyProtection="1">
      <alignment horizontal="center" vertical="center"/>
      <protection hidden="1"/>
    </xf>
    <xf numFmtId="0" fontId="4" fillId="0" borderId="5" xfId="1" applyFont="1" applyFill="1" applyBorder="1" applyAlignment="1" applyProtection="1">
      <protection hidden="1"/>
    </xf>
    <xf numFmtId="0" fontId="5" fillId="0" borderId="5" xfId="1" applyNumberFormat="1" applyFont="1" applyFill="1" applyBorder="1" applyAlignment="1" applyProtection="1">
      <alignment horizontal="left" vertical="top" wrapText="1"/>
      <protection hidden="1"/>
    </xf>
    <xf numFmtId="0" fontId="3" fillId="0" borderId="5" xfId="1" applyNumberFormat="1" applyFont="1" applyFill="1" applyBorder="1" applyAlignment="1" applyProtection="1">
      <alignment horizontal="left" vertical="top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5" xfId="1" applyNumberFormat="1" applyFont="1" applyFill="1" applyBorder="1" applyAlignment="1" applyProtection="1">
      <alignment horizontal="center" vertical="center"/>
      <protection hidden="1"/>
    </xf>
    <xf numFmtId="166" fontId="3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7" xfId="1" applyNumberFormat="1" applyFont="1" applyFill="1" applyBorder="1" applyAlignment="1" applyProtection="1">
      <alignment horizontal="left" vertical="top" wrapText="1"/>
      <protection hidden="1"/>
    </xf>
    <xf numFmtId="164" fontId="5" fillId="0" borderId="8" xfId="1" applyNumberFormat="1" applyFont="1" applyFill="1" applyBorder="1" applyAlignment="1" applyProtection="1">
      <alignment horizontal="right" vertical="center"/>
      <protection hidden="1"/>
    </xf>
    <xf numFmtId="164" fontId="3" fillId="0" borderId="8" xfId="1" applyNumberFormat="1" applyFont="1" applyFill="1" applyBorder="1" applyAlignment="1" applyProtection="1">
      <alignment horizontal="right" vertical="center"/>
      <protection hidden="1"/>
    </xf>
    <xf numFmtId="164" fontId="5" fillId="0" borderId="9" xfId="1" applyNumberFormat="1" applyFont="1" applyFill="1" applyBorder="1" applyAlignment="1" applyProtection="1">
      <alignment horizontal="right" vertical="center"/>
      <protection hidden="1"/>
    </xf>
    <xf numFmtId="0" fontId="5" fillId="0" borderId="4" xfId="1" applyFont="1" applyFill="1" applyBorder="1" applyAlignment="1" applyProtection="1">
      <alignment horizontal="center" vertical="center"/>
      <protection hidden="1"/>
    </xf>
    <xf numFmtId="0" fontId="3" fillId="0" borderId="5" xfId="1" applyNumberFormat="1" applyFont="1" applyFill="1" applyBorder="1" applyAlignment="1" applyProtection="1">
      <alignment horizontal="center" vertical="center"/>
      <protection hidden="1"/>
    </xf>
    <xf numFmtId="166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Font="1" applyFill="1" applyBorder="1" applyAlignment="1" applyProtection="1">
      <alignment horizontal="center" vertical="center"/>
      <protection hidden="1"/>
    </xf>
    <xf numFmtId="165" fontId="5" fillId="0" borderId="5" xfId="1" applyNumberFormat="1" applyFont="1" applyFill="1" applyBorder="1" applyAlignment="1" applyProtection="1">
      <alignment horizontal="center" vertical="center"/>
      <protection hidden="1"/>
    </xf>
    <xf numFmtId="0" fontId="5" fillId="0" borderId="5" xfId="1" applyNumberFormat="1" applyFont="1" applyFill="1" applyBorder="1" applyAlignment="1" applyProtection="1">
      <alignment horizontal="center" vertical="center"/>
      <protection hidden="1"/>
    </xf>
    <xf numFmtId="166" fontId="5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11" xfId="1" applyNumberFormat="1" applyFont="1" applyFill="1" applyBorder="1" applyAlignment="1" applyProtection="1">
      <alignment vertical="top" wrapText="1"/>
      <protection hidden="1"/>
    </xf>
    <xf numFmtId="0" fontId="4" fillId="0" borderId="5" xfId="1" applyNumberFormat="1" applyFont="1" applyFill="1" applyBorder="1" applyAlignment="1" applyProtection="1">
      <alignment vertical="top" wrapText="1"/>
      <protection hidden="1"/>
    </xf>
    <xf numFmtId="0" fontId="2" fillId="0" borderId="5" xfId="1" applyNumberFormat="1" applyFont="1" applyFill="1" applyBorder="1" applyAlignment="1" applyProtection="1">
      <alignment vertical="top" wrapText="1"/>
      <protection hidden="1"/>
    </xf>
    <xf numFmtId="0" fontId="2" fillId="0" borderId="0" xfId="1" applyFont="1" applyAlignment="1" applyProtection="1">
      <alignment horizontal="right"/>
      <protection hidden="1"/>
    </xf>
    <xf numFmtId="0" fontId="7" fillId="0" borderId="0" xfId="1" applyFont="1" applyAlignment="1" applyProtection="1">
      <alignment horizontal="center" wrapText="1"/>
      <protection hidden="1"/>
    </xf>
    <xf numFmtId="0" fontId="6" fillId="0" borderId="0" xfId="1" applyFont="1" applyAlignment="1" applyProtection="1">
      <alignment horizontal="center" wrapText="1"/>
      <protection hidden="1"/>
    </xf>
    <xf numFmtId="167" fontId="4" fillId="0" borderId="5" xfId="1" applyNumberFormat="1" applyFont="1" applyFill="1" applyBorder="1" applyAlignment="1" applyProtection="1">
      <alignment vertical="center"/>
      <protection hidden="1"/>
    </xf>
    <xf numFmtId="167" fontId="2" fillId="0" borderId="5" xfId="1" applyNumberFormat="1" applyFont="1" applyFill="1" applyBorder="1" applyAlignment="1" applyProtection="1">
      <alignment vertical="center"/>
      <protection hidden="1"/>
    </xf>
    <xf numFmtId="0" fontId="7" fillId="0" borderId="0" xfId="1" applyFont="1"/>
    <xf numFmtId="0" fontId="7" fillId="0" borderId="0" xfId="1" applyFont="1" applyAlignment="1">
      <alignment horizontal="right"/>
    </xf>
    <xf numFmtId="0" fontId="2" fillId="0" borderId="0" xfId="1" applyFont="1"/>
    <xf numFmtId="0" fontId="2" fillId="0" borderId="0" xfId="1" applyFont="1" applyAlignment="1">
      <alignment horizontal="right"/>
    </xf>
    <xf numFmtId="0" fontId="2" fillId="0" borderId="0" xfId="1" applyFont="1" applyAlignment="1"/>
    <xf numFmtId="166" fontId="5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left" vertical="top" wrapText="1"/>
      <protection hidden="1"/>
    </xf>
    <xf numFmtId="0" fontId="2" fillId="0" borderId="5" xfId="1" applyNumberFormat="1" applyFont="1" applyFill="1" applyBorder="1" applyAlignment="1" applyProtection="1">
      <alignment horizontal="center" vertical="center"/>
      <protection hidden="1"/>
    </xf>
    <xf numFmtId="0" fontId="4" fillId="0" borderId="5" xfId="1" applyNumberFormat="1" applyFont="1" applyFill="1" applyBorder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8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protection hidden="1"/>
    </xf>
    <xf numFmtId="0" fontId="5" fillId="0" borderId="6" xfId="1" applyFont="1" applyFill="1" applyBorder="1" applyAlignment="1" applyProtection="1">
      <alignment horizontal="center" vertical="center"/>
      <protection hidden="1"/>
    </xf>
    <xf numFmtId="0" fontId="2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Alignment="1" applyProtection="1">
      <alignment horizontal="center" wrapText="1"/>
      <protection hidden="1"/>
    </xf>
    <xf numFmtId="0" fontId="6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0" applyFont="1" applyAlignment="1">
      <alignment horizontal="center" vertical="center" wrapText="1"/>
    </xf>
    <xf numFmtId="0" fontId="5" fillId="0" borderId="14" xfId="1" applyFont="1" applyFill="1" applyBorder="1" applyAlignment="1" applyProtection="1">
      <alignment horizontal="center" vertical="center"/>
      <protection hidden="1"/>
    </xf>
    <xf numFmtId="0" fontId="5" fillId="0" borderId="12" xfId="1" applyFont="1" applyFill="1" applyBorder="1" applyAlignment="1" applyProtection="1">
      <alignment horizontal="center" vertical="center"/>
      <protection hidden="1"/>
    </xf>
    <xf numFmtId="0" fontId="5" fillId="0" borderId="13" xfId="1" applyFont="1" applyFill="1" applyBorder="1" applyAlignment="1" applyProtection="1">
      <alignment horizontal="center" vertical="center"/>
      <protection hidden="1"/>
    </xf>
    <xf numFmtId="49" fontId="5" fillId="0" borderId="10" xfId="1" applyNumberFormat="1" applyFont="1" applyFill="1" applyBorder="1" applyAlignment="1" applyProtection="1">
      <alignment horizontal="center" vertical="center"/>
      <protection hidden="1"/>
    </xf>
    <xf numFmtId="49" fontId="5" fillId="0" borderId="15" xfId="1" applyNumberFormat="1" applyFont="1" applyFill="1" applyBorder="1" applyAlignment="1" applyProtection="1">
      <alignment horizontal="center" vertical="center"/>
      <protection hidden="1"/>
    </xf>
    <xf numFmtId="49" fontId="5" fillId="0" borderId="1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Font="1" applyAlignment="1">
      <alignment horizontal="left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D35"/>
  <sheetViews>
    <sheetView topLeftCell="A10" zoomScale="80" zoomScaleNormal="80" workbookViewId="0">
      <selection activeCell="C19" sqref="C19"/>
    </sheetView>
  </sheetViews>
  <sheetFormatPr defaultColWidth="9.140625" defaultRowHeight="12.75" x14ac:dyDescent="0.2"/>
  <cols>
    <col min="1" max="1" width="4.42578125" style="2" customWidth="1"/>
    <col min="2" max="2" width="35" style="2" customWidth="1"/>
    <col min="3" max="3" width="82.140625" style="2" customWidth="1"/>
    <col min="4" max="4" width="26.42578125" style="2" customWidth="1"/>
    <col min="5" max="243" width="9.140625" style="2" customWidth="1"/>
    <col min="244" max="16384" width="9.140625" style="2"/>
  </cols>
  <sheetData>
    <row r="2" spans="2:4" ht="23.25" customHeight="1" x14ac:dyDescent="0.3">
      <c r="B2" s="47" t="s">
        <v>68</v>
      </c>
      <c r="C2" s="47"/>
      <c r="D2" s="47"/>
    </row>
    <row r="3" spans="2:4" ht="27" customHeight="1" x14ac:dyDescent="0.3">
      <c r="B3" s="27"/>
      <c r="C3" s="27"/>
      <c r="D3" s="26" t="s">
        <v>63</v>
      </c>
    </row>
    <row r="4" spans="2:4" ht="36.75" customHeight="1" x14ac:dyDescent="0.2">
      <c r="B4" s="48" t="s">
        <v>25</v>
      </c>
      <c r="C4" s="48"/>
      <c r="D4" s="48"/>
    </row>
    <row r="5" spans="2:4" ht="15.75" x14ac:dyDescent="0.25">
      <c r="B5" s="1"/>
      <c r="C5" s="1"/>
      <c r="D5" s="3" t="s">
        <v>0</v>
      </c>
    </row>
    <row r="6" spans="2:4" ht="35.25" customHeight="1" x14ac:dyDescent="0.2">
      <c r="B6" s="8" t="s">
        <v>1</v>
      </c>
      <c r="C6" s="8" t="s">
        <v>26</v>
      </c>
      <c r="D6" s="8" t="s">
        <v>24</v>
      </c>
    </row>
    <row r="7" spans="2:4" ht="35.25" customHeight="1" x14ac:dyDescent="0.2">
      <c r="B7" s="45"/>
      <c r="C7" s="46" t="s">
        <v>75</v>
      </c>
      <c r="D7" s="28">
        <f>D8+D13+D16+D18+D20+D22+D25</f>
        <v>10125766.600000001</v>
      </c>
    </row>
    <row r="8" spans="2:4" ht="35.25" customHeight="1" x14ac:dyDescent="0.2">
      <c r="B8" s="22" t="s">
        <v>27</v>
      </c>
      <c r="C8" s="22" t="s">
        <v>28</v>
      </c>
      <c r="D8" s="28">
        <f>SUM(D9:D12)</f>
        <v>5772310.1000000006</v>
      </c>
    </row>
    <row r="9" spans="2:4" ht="40.5" customHeight="1" x14ac:dyDescent="0.2">
      <c r="B9" s="24" t="s">
        <v>30</v>
      </c>
      <c r="C9" s="24" t="s">
        <v>29</v>
      </c>
      <c r="D9" s="29">
        <v>1923149.6</v>
      </c>
    </row>
    <row r="10" spans="2:4" ht="53.25" customHeight="1" x14ac:dyDescent="0.2">
      <c r="B10" s="24" t="s">
        <v>32</v>
      </c>
      <c r="C10" s="24" t="s">
        <v>31</v>
      </c>
      <c r="D10" s="29">
        <v>45622.1</v>
      </c>
    </row>
    <row r="11" spans="2:4" ht="57.75" customHeight="1" x14ac:dyDescent="0.2">
      <c r="B11" s="24" t="s">
        <v>34</v>
      </c>
      <c r="C11" s="24" t="s">
        <v>33</v>
      </c>
      <c r="D11" s="29">
        <v>3642578.6</v>
      </c>
    </row>
    <row r="12" spans="2:4" ht="56.25" customHeight="1" x14ac:dyDescent="0.2">
      <c r="B12" s="24" t="s">
        <v>36</v>
      </c>
      <c r="C12" s="24" t="s">
        <v>35</v>
      </c>
      <c r="D12" s="29">
        <v>160959.79999999999</v>
      </c>
    </row>
    <row r="13" spans="2:4" ht="27.75" customHeight="1" x14ac:dyDescent="0.2">
      <c r="B13" s="22" t="s">
        <v>38</v>
      </c>
      <c r="C13" s="22" t="s">
        <v>39</v>
      </c>
      <c r="D13" s="28">
        <f>SUM(D14:D15)</f>
        <v>1508378</v>
      </c>
    </row>
    <row r="14" spans="2:4" ht="27" customHeight="1" x14ac:dyDescent="0.2">
      <c r="B14" s="24" t="s">
        <v>41</v>
      </c>
      <c r="C14" s="24" t="s">
        <v>40</v>
      </c>
      <c r="D14" s="29">
        <v>302238</v>
      </c>
    </row>
    <row r="15" spans="2:4" ht="23.25" customHeight="1" x14ac:dyDescent="0.2">
      <c r="B15" s="24" t="s">
        <v>42</v>
      </c>
      <c r="C15" s="24" t="s">
        <v>37</v>
      </c>
      <c r="D15" s="29">
        <v>1206140</v>
      </c>
    </row>
    <row r="16" spans="2:4" ht="36.75" customHeight="1" x14ac:dyDescent="0.2">
      <c r="B16" s="22" t="s">
        <v>44</v>
      </c>
      <c r="C16" s="22" t="s">
        <v>45</v>
      </c>
      <c r="D16" s="28">
        <f>D17</f>
        <v>5800</v>
      </c>
    </row>
    <row r="17" spans="2:4" ht="84.75" customHeight="1" x14ac:dyDescent="0.2">
      <c r="B17" s="24" t="s">
        <v>46</v>
      </c>
      <c r="C17" s="24" t="s">
        <v>43</v>
      </c>
      <c r="D17" s="29">
        <v>5800</v>
      </c>
    </row>
    <row r="18" spans="2:4" ht="43.5" customHeight="1" x14ac:dyDescent="0.2">
      <c r="B18" s="22" t="s">
        <v>48</v>
      </c>
      <c r="C18" s="22" t="s">
        <v>49</v>
      </c>
      <c r="D18" s="28">
        <f>D19</f>
        <v>23000</v>
      </c>
    </row>
    <row r="19" spans="2:4" ht="41.25" customHeight="1" x14ac:dyDescent="0.2">
      <c r="B19" s="24" t="s">
        <v>50</v>
      </c>
      <c r="C19" s="24" t="s">
        <v>47</v>
      </c>
      <c r="D19" s="29">
        <v>23000</v>
      </c>
    </row>
    <row r="20" spans="2:4" ht="24" customHeight="1" x14ac:dyDescent="0.2">
      <c r="B20" s="22" t="s">
        <v>52</v>
      </c>
      <c r="C20" s="22" t="s">
        <v>53</v>
      </c>
      <c r="D20" s="28">
        <f>D21</f>
        <v>4240</v>
      </c>
    </row>
    <row r="21" spans="2:4" ht="36.75" customHeight="1" x14ac:dyDescent="0.2">
      <c r="B21" s="24" t="s">
        <v>54</v>
      </c>
      <c r="C21" s="24" t="s">
        <v>51</v>
      </c>
      <c r="D21" s="29">
        <v>4240</v>
      </c>
    </row>
    <row r="22" spans="2:4" ht="35.25" customHeight="1" x14ac:dyDescent="0.2">
      <c r="B22" s="22" t="s">
        <v>56</v>
      </c>
      <c r="C22" s="22" t="s">
        <v>57</v>
      </c>
      <c r="D22" s="28">
        <f>SUM(D23:D24)</f>
        <v>246000</v>
      </c>
    </row>
    <row r="23" spans="2:4" ht="58.5" customHeight="1" x14ac:dyDescent="0.2">
      <c r="B23" s="24" t="s">
        <v>58</v>
      </c>
      <c r="C23" s="24" t="s">
        <v>55</v>
      </c>
      <c r="D23" s="29">
        <v>16000</v>
      </c>
    </row>
    <row r="24" spans="2:4" ht="43.5" customHeight="1" x14ac:dyDescent="0.2">
      <c r="B24" s="24" t="s">
        <v>60</v>
      </c>
      <c r="C24" s="24" t="s">
        <v>59</v>
      </c>
      <c r="D24" s="29">
        <v>230000</v>
      </c>
    </row>
    <row r="25" spans="2:4" ht="72" customHeight="1" x14ac:dyDescent="0.2">
      <c r="B25" s="23" t="s">
        <v>61</v>
      </c>
      <c r="C25" s="23" t="s">
        <v>62</v>
      </c>
      <c r="D25" s="28">
        <v>2566038.5</v>
      </c>
    </row>
    <row r="26" spans="2:4" s="30" customFormat="1" ht="18.75" x14ac:dyDescent="0.3"/>
    <row r="27" spans="2:4" s="30" customFormat="1" ht="18.75" x14ac:dyDescent="0.3">
      <c r="D27" s="31"/>
    </row>
    <row r="28" spans="2:4" s="30" customFormat="1" ht="18.75" x14ac:dyDescent="0.3"/>
    <row r="29" spans="2:4" s="30" customFormat="1" ht="18.75" x14ac:dyDescent="0.3"/>
    <row r="30" spans="2:4" s="30" customFormat="1" ht="18.75" x14ac:dyDescent="0.3"/>
    <row r="31" spans="2:4" s="30" customFormat="1" ht="18.75" x14ac:dyDescent="0.3"/>
    <row r="32" spans="2:4" s="30" customFormat="1" ht="18.75" x14ac:dyDescent="0.3"/>
    <row r="33" s="30" customFormat="1" ht="18.75" x14ac:dyDescent="0.3"/>
    <row r="34" s="30" customFormat="1" ht="18.75" x14ac:dyDescent="0.3"/>
    <row r="35" s="30" customFormat="1" ht="18.75" x14ac:dyDescent="0.3"/>
  </sheetData>
  <mergeCells count="2">
    <mergeCell ref="B2:D2"/>
    <mergeCell ref="B4:D4"/>
  </mergeCells>
  <pageMargins left="0.70866141732283472" right="0.70866141732283472" top="0.74803149606299213" bottom="0.74803149606299213" header="0.31496062992125984" footer="0.31496062992125984"/>
  <pageSetup paperSize="9" scale="5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6"/>
  <sheetViews>
    <sheetView tabSelected="1" topLeftCell="A3" zoomScale="90" zoomScaleNormal="90" workbookViewId="0">
      <selection activeCell="F10" sqref="F10"/>
    </sheetView>
  </sheetViews>
  <sheetFormatPr defaultRowHeight="12.75" x14ac:dyDescent="0.2"/>
  <cols>
    <col min="1" max="1" width="3" style="2" customWidth="1"/>
    <col min="2" max="2" width="6.42578125" style="2" customWidth="1"/>
    <col min="3" max="3" width="7.140625" style="2" customWidth="1"/>
    <col min="4" max="4" width="9.85546875" style="2" customWidth="1"/>
    <col min="5" max="5" width="6.5703125" style="2" customWidth="1"/>
    <col min="6" max="6" width="68" style="2" customWidth="1"/>
    <col min="7" max="7" width="19.85546875" style="2" customWidth="1"/>
    <col min="8" max="8" width="7.140625" style="2" customWidth="1"/>
    <col min="9" max="16384" width="9.140625" style="2"/>
  </cols>
  <sheetData>
    <row r="1" spans="1:8" ht="15.75" x14ac:dyDescent="0.25">
      <c r="G1" s="25" t="s">
        <v>64</v>
      </c>
    </row>
    <row r="2" spans="1:8" ht="56.25" customHeight="1" x14ac:dyDescent="0.2">
      <c r="A2" s="1"/>
      <c r="B2" s="51" t="s">
        <v>78</v>
      </c>
      <c r="C2" s="51"/>
      <c r="D2" s="51"/>
      <c r="E2" s="51"/>
      <c r="F2" s="51"/>
      <c r="G2" s="51"/>
      <c r="H2" s="1"/>
    </row>
    <row r="3" spans="1:8" ht="24.75" customHeight="1" thickBot="1" x14ac:dyDescent="0.3">
      <c r="A3" s="1"/>
      <c r="B3" s="1"/>
      <c r="C3" s="1"/>
      <c r="D3" s="1"/>
      <c r="E3" s="1"/>
      <c r="F3" s="1"/>
      <c r="G3" s="3" t="s">
        <v>0</v>
      </c>
      <c r="H3" s="1"/>
    </row>
    <row r="4" spans="1:8" ht="45.75" customHeight="1" x14ac:dyDescent="0.2">
      <c r="A4" s="1"/>
      <c r="B4" s="49" t="s">
        <v>1</v>
      </c>
      <c r="C4" s="50"/>
      <c r="D4" s="50"/>
      <c r="E4" s="50"/>
      <c r="F4" s="39" t="s">
        <v>69</v>
      </c>
      <c r="G4" s="40" t="s">
        <v>24</v>
      </c>
      <c r="H4" s="1"/>
    </row>
    <row r="5" spans="1:8" ht="39" customHeight="1" x14ac:dyDescent="0.2">
      <c r="A5" s="1"/>
      <c r="B5" s="41" t="s">
        <v>70</v>
      </c>
      <c r="C5" s="37" t="s">
        <v>2</v>
      </c>
      <c r="D5" s="37" t="s">
        <v>3</v>
      </c>
      <c r="E5" s="37" t="s">
        <v>4</v>
      </c>
      <c r="F5" s="38" t="s">
        <v>5</v>
      </c>
      <c r="G5" s="42">
        <f>G6+G10+G29</f>
        <v>10743413.6</v>
      </c>
      <c r="H5" s="1"/>
    </row>
    <row r="6" spans="1:8" ht="21" customHeight="1" x14ac:dyDescent="0.25">
      <c r="A6" s="1"/>
      <c r="B6" s="43"/>
      <c r="C6" s="37"/>
      <c r="D6" s="37"/>
      <c r="E6" s="37"/>
      <c r="F6" s="38" t="s">
        <v>6</v>
      </c>
      <c r="G6" s="12">
        <f>G7</f>
        <v>2568688.4</v>
      </c>
      <c r="H6" s="1"/>
    </row>
    <row r="7" spans="1:8" ht="50.25" customHeight="1" x14ac:dyDescent="0.25">
      <c r="A7" s="1"/>
      <c r="B7" s="4"/>
      <c r="C7" s="5"/>
      <c r="D7" s="5"/>
      <c r="E7" s="5"/>
      <c r="F7" s="6" t="s">
        <v>7</v>
      </c>
      <c r="G7" s="12">
        <f>G8+G9</f>
        <v>2568688.4</v>
      </c>
      <c r="H7" s="1"/>
    </row>
    <row r="8" spans="1:8" ht="48" customHeight="1" x14ac:dyDescent="0.2">
      <c r="A8" s="1"/>
      <c r="B8" s="18">
        <v>176</v>
      </c>
      <c r="C8" s="9">
        <v>409</v>
      </c>
      <c r="D8" s="16">
        <v>1810399</v>
      </c>
      <c r="E8" s="10">
        <v>3</v>
      </c>
      <c r="F8" s="7" t="s">
        <v>76</v>
      </c>
      <c r="G8" s="13">
        <v>268688.40000000002</v>
      </c>
      <c r="H8" s="1"/>
    </row>
    <row r="9" spans="1:8" ht="42.75" customHeight="1" x14ac:dyDescent="0.2">
      <c r="A9" s="1"/>
      <c r="B9" s="18">
        <v>176</v>
      </c>
      <c r="C9" s="9">
        <v>409</v>
      </c>
      <c r="D9" s="16">
        <v>1810399</v>
      </c>
      <c r="E9" s="10">
        <v>10</v>
      </c>
      <c r="F9" s="7" t="s">
        <v>8</v>
      </c>
      <c r="G9" s="13">
        <v>2300000</v>
      </c>
      <c r="H9" s="1"/>
    </row>
    <row r="10" spans="1:8" ht="26.25" customHeight="1" x14ac:dyDescent="0.2">
      <c r="A10" s="1"/>
      <c r="B10" s="15"/>
      <c r="C10" s="9"/>
      <c r="D10" s="16"/>
      <c r="E10" s="10"/>
      <c r="F10" s="8" t="s">
        <v>9</v>
      </c>
      <c r="G10" s="12">
        <f>G11+G22+G25+G26+G27</f>
        <v>8106127.7000000002</v>
      </c>
      <c r="H10" s="1"/>
    </row>
    <row r="11" spans="1:8" ht="46.5" customHeight="1" x14ac:dyDescent="0.2">
      <c r="A11" s="1"/>
      <c r="B11" s="15">
        <v>176</v>
      </c>
      <c r="C11" s="19">
        <v>409</v>
      </c>
      <c r="D11" s="20">
        <v>5226300</v>
      </c>
      <c r="E11" s="10"/>
      <c r="F11" s="6" t="s">
        <v>10</v>
      </c>
      <c r="G11" s="12">
        <f>G12+G13+G14+G15+G16+G17+G18+G19+G20+G21</f>
        <v>7729137.6000000006</v>
      </c>
      <c r="H11" s="1"/>
    </row>
    <row r="12" spans="1:8" ht="29.25" customHeight="1" x14ac:dyDescent="0.2">
      <c r="A12" s="1"/>
      <c r="B12" s="18">
        <v>176</v>
      </c>
      <c r="C12" s="9">
        <v>409</v>
      </c>
      <c r="D12" s="16">
        <v>5226300</v>
      </c>
      <c r="E12" s="10">
        <v>3</v>
      </c>
      <c r="F12" s="7" t="s">
        <v>11</v>
      </c>
      <c r="G12" s="13">
        <f>1844652+300000</f>
        <v>2144652</v>
      </c>
      <c r="H12" s="1"/>
    </row>
    <row r="13" spans="1:8" ht="36.75" customHeight="1" x14ac:dyDescent="0.2">
      <c r="A13" s="1"/>
      <c r="B13" s="18">
        <v>176</v>
      </c>
      <c r="C13" s="9">
        <v>409</v>
      </c>
      <c r="D13" s="16">
        <v>5226300</v>
      </c>
      <c r="E13" s="17">
        <v>797</v>
      </c>
      <c r="F13" s="7" t="s">
        <v>12</v>
      </c>
      <c r="G13" s="13">
        <v>950829.8</v>
      </c>
      <c r="H13" s="1"/>
    </row>
    <row r="14" spans="1:8" ht="29.25" customHeight="1" x14ac:dyDescent="0.2">
      <c r="A14" s="1"/>
      <c r="B14" s="18">
        <v>176</v>
      </c>
      <c r="C14" s="9">
        <v>409</v>
      </c>
      <c r="D14" s="16">
        <v>5226300</v>
      </c>
      <c r="E14" s="17">
        <v>797</v>
      </c>
      <c r="F14" s="7" t="s">
        <v>13</v>
      </c>
      <c r="G14" s="13">
        <v>653632.4</v>
      </c>
      <c r="H14" s="1"/>
    </row>
    <row r="15" spans="1:8" ht="36" customHeight="1" x14ac:dyDescent="0.2">
      <c r="A15" s="1"/>
      <c r="B15" s="18">
        <v>176</v>
      </c>
      <c r="C15" s="9">
        <v>409</v>
      </c>
      <c r="D15" s="16">
        <v>5226300</v>
      </c>
      <c r="E15" s="17">
        <v>797</v>
      </c>
      <c r="F15" s="7" t="s">
        <v>14</v>
      </c>
      <c r="G15" s="13">
        <v>19743</v>
      </c>
      <c r="H15" s="1"/>
    </row>
    <row r="16" spans="1:8" ht="23.25" customHeight="1" x14ac:dyDescent="0.2">
      <c r="A16" s="1"/>
      <c r="B16" s="18">
        <v>176</v>
      </c>
      <c r="C16" s="9">
        <v>409</v>
      </c>
      <c r="D16" s="16">
        <v>5226300</v>
      </c>
      <c r="E16" s="10">
        <v>797</v>
      </c>
      <c r="F16" s="7" t="s">
        <v>65</v>
      </c>
      <c r="G16" s="13">
        <v>24299.8</v>
      </c>
      <c r="H16" s="1"/>
    </row>
    <row r="17" spans="1:8" ht="24.75" customHeight="1" x14ac:dyDescent="0.2">
      <c r="A17" s="1"/>
      <c r="B17" s="18">
        <v>176</v>
      </c>
      <c r="C17" s="9">
        <v>409</v>
      </c>
      <c r="D17" s="16">
        <v>5226300</v>
      </c>
      <c r="E17" s="17">
        <v>797</v>
      </c>
      <c r="F17" s="7" t="s">
        <v>15</v>
      </c>
      <c r="G17" s="13">
        <v>577130.6</v>
      </c>
      <c r="H17" s="1"/>
    </row>
    <row r="18" spans="1:8" ht="32.25" customHeight="1" x14ac:dyDescent="0.2">
      <c r="A18" s="1"/>
      <c r="B18" s="18">
        <v>176</v>
      </c>
      <c r="C18" s="9">
        <v>409</v>
      </c>
      <c r="D18" s="16">
        <v>5226300</v>
      </c>
      <c r="E18" s="17">
        <v>797</v>
      </c>
      <c r="F18" s="7" t="s">
        <v>16</v>
      </c>
      <c r="G18" s="13">
        <v>1476725.9</v>
      </c>
      <c r="H18" s="1"/>
    </row>
    <row r="19" spans="1:8" ht="30.75" customHeight="1" x14ac:dyDescent="0.2">
      <c r="A19" s="1"/>
      <c r="B19" s="18">
        <v>176</v>
      </c>
      <c r="C19" s="9">
        <v>409</v>
      </c>
      <c r="D19" s="16">
        <v>5226300</v>
      </c>
      <c r="E19" s="10">
        <v>797</v>
      </c>
      <c r="F19" s="7" t="s">
        <v>17</v>
      </c>
      <c r="G19" s="13">
        <v>5318.4</v>
      </c>
      <c r="H19" s="1"/>
    </row>
    <row r="20" spans="1:8" ht="32.25" customHeight="1" x14ac:dyDescent="0.2">
      <c r="A20" s="1"/>
      <c r="B20" s="18">
        <v>176</v>
      </c>
      <c r="C20" s="9">
        <v>409</v>
      </c>
      <c r="D20" s="16">
        <v>5226300</v>
      </c>
      <c r="E20" s="17">
        <v>797</v>
      </c>
      <c r="F20" s="7" t="s">
        <v>18</v>
      </c>
      <c r="G20" s="13">
        <v>135823.70000000001</v>
      </c>
      <c r="H20" s="1"/>
    </row>
    <row r="21" spans="1:8" ht="32.25" customHeight="1" x14ac:dyDescent="0.2">
      <c r="A21" s="1"/>
      <c r="B21" s="18">
        <v>176</v>
      </c>
      <c r="C21" s="9">
        <v>409</v>
      </c>
      <c r="D21" s="16">
        <v>5226300</v>
      </c>
      <c r="E21" s="17">
        <v>10</v>
      </c>
      <c r="F21" s="7" t="s">
        <v>19</v>
      </c>
      <c r="G21" s="13">
        <v>1740982</v>
      </c>
      <c r="H21" s="1"/>
    </row>
    <row r="22" spans="1:8" ht="53.25" customHeight="1" x14ac:dyDescent="0.2">
      <c r="A22" s="1"/>
      <c r="B22" s="15">
        <v>176</v>
      </c>
      <c r="C22" s="19">
        <v>409</v>
      </c>
      <c r="D22" s="20">
        <v>5222500</v>
      </c>
      <c r="E22" s="17"/>
      <c r="F22" s="6" t="s">
        <v>20</v>
      </c>
      <c r="G22" s="12">
        <f>G23+G24</f>
        <v>226536.7</v>
      </c>
      <c r="H22" s="1"/>
    </row>
    <row r="23" spans="1:8" ht="38.25" customHeight="1" x14ac:dyDescent="0.2">
      <c r="A23" s="1"/>
      <c r="B23" s="18">
        <v>176</v>
      </c>
      <c r="C23" s="9">
        <v>409</v>
      </c>
      <c r="D23" s="16">
        <v>5222500</v>
      </c>
      <c r="E23" s="17">
        <v>3</v>
      </c>
      <c r="F23" s="7" t="s">
        <v>66</v>
      </c>
      <c r="G23" s="13">
        <v>117496.4</v>
      </c>
      <c r="H23" s="1"/>
    </row>
    <row r="24" spans="1:8" ht="51.75" customHeight="1" x14ac:dyDescent="0.2">
      <c r="A24" s="1"/>
      <c r="B24" s="18">
        <v>176</v>
      </c>
      <c r="C24" s="9">
        <v>409</v>
      </c>
      <c r="D24" s="16">
        <v>5222500</v>
      </c>
      <c r="E24" s="17">
        <v>797</v>
      </c>
      <c r="F24" s="7" t="s">
        <v>67</v>
      </c>
      <c r="G24" s="13">
        <v>109040.3</v>
      </c>
      <c r="H24" s="1"/>
    </row>
    <row r="25" spans="1:8" ht="48" customHeight="1" x14ac:dyDescent="0.2">
      <c r="A25" s="1"/>
      <c r="B25" s="15">
        <v>176</v>
      </c>
      <c r="C25" s="19">
        <v>409</v>
      </c>
      <c r="D25" s="20">
        <v>5225700</v>
      </c>
      <c r="E25" s="35">
        <v>797</v>
      </c>
      <c r="F25" s="6" t="s">
        <v>21</v>
      </c>
      <c r="G25" s="12">
        <v>21183.3</v>
      </c>
      <c r="H25" s="1"/>
    </row>
    <row r="26" spans="1:8" ht="42.75" customHeight="1" x14ac:dyDescent="0.2">
      <c r="A26" s="1"/>
      <c r="B26" s="15">
        <v>176</v>
      </c>
      <c r="C26" s="19">
        <v>409</v>
      </c>
      <c r="D26" s="20">
        <v>5224100</v>
      </c>
      <c r="E26" s="21">
        <v>10</v>
      </c>
      <c r="F26" s="6" t="s">
        <v>22</v>
      </c>
      <c r="G26" s="12">
        <v>655</v>
      </c>
      <c r="H26" s="1"/>
    </row>
    <row r="27" spans="1:8" ht="38.25" customHeight="1" x14ac:dyDescent="0.2">
      <c r="A27" s="1"/>
      <c r="B27" s="15">
        <v>176</v>
      </c>
      <c r="C27" s="19">
        <v>409</v>
      </c>
      <c r="D27" s="20">
        <v>3159900</v>
      </c>
      <c r="E27" s="35">
        <v>797</v>
      </c>
      <c r="F27" s="36" t="s">
        <v>23</v>
      </c>
      <c r="G27" s="12">
        <f>113925.3+14689.8</f>
        <v>128615.1</v>
      </c>
      <c r="H27" s="1"/>
    </row>
    <row r="28" spans="1:8" ht="21" customHeight="1" x14ac:dyDescent="0.2">
      <c r="A28" s="1"/>
      <c r="B28" s="52" t="s">
        <v>73</v>
      </c>
      <c r="C28" s="53"/>
      <c r="D28" s="53"/>
      <c r="E28" s="54"/>
      <c r="F28" s="36" t="s">
        <v>72</v>
      </c>
      <c r="G28" s="12"/>
      <c r="H28" s="1"/>
    </row>
    <row r="29" spans="1:8" ht="57.75" customHeight="1" thickBot="1" x14ac:dyDescent="0.25">
      <c r="A29" s="1"/>
      <c r="B29" s="44">
        <v>181</v>
      </c>
      <c r="C29" s="55" t="s">
        <v>74</v>
      </c>
      <c r="D29" s="56"/>
      <c r="E29" s="57"/>
      <c r="F29" s="11" t="s">
        <v>71</v>
      </c>
      <c r="G29" s="14">
        <v>68597.5</v>
      </c>
      <c r="H29" s="1"/>
    </row>
    <row r="30" spans="1:8" s="32" customFormat="1" ht="15.75" x14ac:dyDescent="0.25"/>
    <row r="31" spans="1:8" s="32" customFormat="1" ht="43.5" customHeight="1" x14ac:dyDescent="0.25">
      <c r="B31" s="58" t="s">
        <v>77</v>
      </c>
      <c r="C31" s="58"/>
      <c r="D31" s="58"/>
      <c r="E31" s="58"/>
      <c r="F31" s="58"/>
      <c r="G31" s="58"/>
    </row>
    <row r="32" spans="1:8" s="32" customFormat="1" ht="41.25" customHeight="1" x14ac:dyDescent="0.25">
      <c r="B32" s="34"/>
      <c r="C32" s="34"/>
      <c r="D32" s="34"/>
      <c r="E32" s="34"/>
      <c r="G32" s="33"/>
    </row>
    <row r="33" spans="2:5" s="32" customFormat="1" ht="15.75" x14ac:dyDescent="0.25">
      <c r="B33" s="34"/>
      <c r="C33" s="34"/>
      <c r="D33" s="34"/>
      <c r="E33" s="34"/>
    </row>
    <row r="34" spans="2:5" s="32" customFormat="1" ht="15.75" x14ac:dyDescent="0.25"/>
    <row r="35" spans="2:5" s="32" customFormat="1" ht="15.75" x14ac:dyDescent="0.25"/>
    <row r="36" spans="2:5" s="32" customFormat="1" ht="15.75" x14ac:dyDescent="0.25"/>
  </sheetData>
  <mergeCells count="5">
    <mergeCell ref="B4:E4"/>
    <mergeCell ref="B2:G2"/>
    <mergeCell ref="B28:E28"/>
    <mergeCell ref="C29:E29"/>
    <mergeCell ref="B31:G31"/>
  </mergeCells>
  <pageMargins left="0.70866141732283472" right="0.70866141732283472" top="0.74803149606299213" bottom="0.74803149606299213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Расходы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Фадина Юлия Викторовна</dc:creator>
  <cp:lastModifiedBy>Фадина Юлия Викторовна</cp:lastModifiedBy>
  <cp:lastPrinted>2012-10-09T05:30:41Z</cp:lastPrinted>
  <dcterms:created xsi:type="dcterms:W3CDTF">2012-10-05T04:52:27Z</dcterms:created>
  <dcterms:modified xsi:type="dcterms:W3CDTF">2012-10-17T08:42:03Z</dcterms:modified>
</cp:coreProperties>
</file>